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6" l="1"/>
  <c r="I5" i="17" l="1"/>
  <c r="I4" i="17"/>
  <c r="H6" i="17" l="1"/>
  <c r="I6" i="17" s="1"/>
  <c r="I7" i="17" s="1"/>
  <c r="H7" i="17" l="1"/>
  <c r="F10" i="6" l="1"/>
  <c r="F9" i="21" l="1"/>
  <c r="E9" i="21" l="1"/>
  <c r="D5" i="21" l="1"/>
  <c r="E5" i="6"/>
  <c r="F11" i="6" l="1"/>
  <c r="F12" i="6" s="1"/>
  <c r="E6" i="21" s="1"/>
  <c r="E5" i="21" l="1"/>
  <c r="F14" i="6"/>
  <c r="G6" i="21"/>
  <c r="F13" i="6"/>
</calcChain>
</file>

<file path=xl/sharedStrings.xml><?xml version="1.0" encoding="utf-8"?>
<sst xmlns="http://schemas.openxmlformats.org/spreadsheetml/2006/main" count="63" uniqueCount="57">
  <si>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</si>
  <si>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</si>
  <si>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</si>
  <si>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</si>
  <si>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</si>
  <si>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</si>
  <si>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</si>
  <si>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</si>
  <si>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</si>
  <si>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</si>
  <si>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</si>
  <si>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</si>
  <si>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</si>
  <si>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</si>
  <si>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</si>
  <si>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</si>
  <si>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</si>
  <si>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</si>
  <si>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</si>
  <si>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</si>
  <si>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</si>
  <si>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</si>
  <si>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</si>
  <si>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</si>
  <si>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</si>
  <si>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</si>
  <si>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</si>
  <si>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</si>
  <si>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</si>
  <si>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</si>
  <si>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</si>
  <si>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</si>
  <si>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</si>
  <si>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</si>
  <si>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</si>
  <si>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</si>
  <si>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</si>
  <si>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</si>
  <si>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</si>
  <si>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</si>
  <si>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</si>
  <si>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</si>
  <si>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</si>
  <si>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</si>
  <si>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</si>
  <si>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</si>
  <si>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</si>
  <si>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</si>
  <si>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</si>
  <si>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</si>
  <si>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</si>
  <si>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</si>
  <si>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</si>
  <si>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t>за Декабрь 2020 г.</t>
  </si>
  <si>
    <t>Отчет по вывозу ТКО за Декабрь 2020 г.</t>
  </si>
  <si>
    <t>СПРАВОЧНАЯ ИНФОРМАЦИЯ потребление коммунальных услуг в доме ул.Москвина, д.10  Декабрь 2020 г.</t>
  </si>
  <si>
    <t>31474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</si>
</sst>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A4" zoomScaleSheetLayoutView="115" workbookViewId="0">
      <selection activeCell="I5" sqref="I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53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8434.09</v>
      </c>
      <c r="D5" s="16">
        <v>8621.5400000000009</v>
      </c>
      <c r="E5" s="27">
        <f>D5-C5</f>
        <v>187.45000000000073</v>
      </c>
      <c r="F5" s="27">
        <f>E5+G5</f>
        <v>187.46000000000072</v>
      </c>
      <c r="G5" s="15">
        <v>0.01</v>
      </c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42</v>
      </c>
      <c r="B8" s="53"/>
      <c r="C8" s="53"/>
      <c r="D8" s="53"/>
      <c r="E8" s="53"/>
      <c r="F8" s="30">
        <v>626.1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f>F8*F9</f>
        <v>31.931100000000001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155.5289000000007</v>
      </c>
    </row>
    <row r="12" spans="1:10" ht="37.15" customHeight="1">
      <c r="A12" s="54" t="s">
        <v>43</v>
      </c>
      <c r="B12" s="54"/>
      <c r="C12" s="54"/>
      <c r="D12" s="54"/>
      <c r="E12" s="54"/>
      <c r="F12" s="31">
        <f>(F5)/(F10+F11)*F9</f>
        <v>5.0999999999999997E-2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f>28.01+F12*2334.61</f>
        <v>147.07511</v>
      </c>
      <c r="J13" s="11"/>
    </row>
    <row r="14" spans="1:10" ht="29.45" customHeight="1">
      <c r="A14" s="54" t="s">
        <v>36</v>
      </c>
      <c r="B14" s="54"/>
      <c r="C14" s="54"/>
      <c r="D14" s="54"/>
      <c r="E14" s="54"/>
      <c r="F14" s="33">
        <f>F12*F18*3.6</f>
        <v>434.65096799999998</v>
      </c>
      <c r="J14" s="11"/>
    </row>
    <row r="15" spans="1:10" ht="18.75">
      <c r="A15" s="51" t="s">
        <v>38</v>
      </c>
      <c r="B15" s="51"/>
      <c r="C15" s="51"/>
      <c r="D15" s="51"/>
      <c r="E15" s="51"/>
      <c r="F15" s="34">
        <v>2699</v>
      </c>
    </row>
    <row r="16" spans="1:10" ht="18.75">
      <c r="A16" s="51" t="s">
        <v>39</v>
      </c>
      <c r="B16" s="51"/>
      <c r="C16" s="51"/>
      <c r="D16" s="51"/>
      <c r="E16" s="51"/>
      <c r="F16" s="32">
        <v>28.01</v>
      </c>
    </row>
    <row r="17" spans="1:6" ht="18.75">
      <c r="A17" s="51" t="s">
        <v>40</v>
      </c>
      <c r="B17" s="51"/>
      <c r="C17" s="51"/>
      <c r="D17" s="51"/>
      <c r="E17" s="51"/>
      <c r="F17" s="32">
        <v>4.01</v>
      </c>
    </row>
    <row r="18" spans="1:6" ht="18.75">
      <c r="A18" s="51" t="s">
        <v>41</v>
      </c>
      <c r="B18" s="51"/>
      <c r="C18" s="51"/>
      <c r="D18" s="51"/>
      <c r="E18" s="51"/>
      <c r="F18" s="32">
        <v>2367.38</v>
      </c>
    </row>
    <row r="19" spans="1:6" ht="35.450000000000003" customHeight="1">
      <c r="A19" s="52" t="s">
        <v>37</v>
      </c>
      <c r="B19" s="53"/>
      <c r="C19" s="53"/>
      <c r="D19" s="53"/>
      <c r="E19" s="53"/>
      <c r="F19" s="35">
        <v>34.380000000000003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7" sqref="I7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54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52</v>
      </c>
      <c r="B3" s="57"/>
      <c r="C3" s="57"/>
      <c r="D3" s="57"/>
      <c r="E3" s="39" t="s">
        <v>44</v>
      </c>
      <c r="F3" s="39" t="s">
        <v>45</v>
      </c>
      <c r="G3" s="39" t="s">
        <v>46</v>
      </c>
      <c r="H3" s="48" t="s">
        <v>0</v>
      </c>
      <c r="I3" s="40" t="s">
        <v>47</v>
      </c>
    </row>
    <row r="4" spans="1:9" ht="22.5" customHeight="1">
      <c r="A4" s="58" t="s">
        <v>48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49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62" t="s">
        <v>50</v>
      </c>
      <c r="B6" s="63"/>
      <c r="C6" s="63"/>
      <c r="D6" s="64"/>
      <c r="E6" s="41">
        <v>10992</v>
      </c>
      <c r="F6" s="42"/>
      <c r="G6" s="42"/>
      <c r="H6" s="43">
        <f>H5*7.5/7</f>
        <v>8468.6035714285717</v>
      </c>
      <c r="I6" s="44">
        <f>H6/E6</f>
        <v>0.77043336712414223</v>
      </c>
    </row>
    <row r="7" spans="1:9" ht="35.450000000000003" customHeight="1">
      <c r="A7" s="55" t="s">
        <v>51</v>
      </c>
      <c r="B7" s="55"/>
      <c r="C7" s="55"/>
      <c r="D7" s="55"/>
      <c r="E7" s="45"/>
      <c r="F7" s="41"/>
      <c r="G7" s="41"/>
      <c r="H7" s="46">
        <f>SUM(H4:H6)</f>
        <v>74329.163571428566</v>
      </c>
      <c r="I7" s="47">
        <f>SUM(I4:I6)</f>
        <v>6.7621145898315662</v>
      </c>
    </row>
    <row r="8" spans="1:9" ht="78" customHeight="1">
      <c r="B8" s="14"/>
    </row>
    <row r="10" spans="1:9">
      <c r="A10" s="13"/>
    </row>
  </sheetData>
  <mergeCells count="6">
    <mergeCell ref="A7:D7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55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8621.5400000000009</v>
      </c>
      <c r="E5" s="23">
        <f>Отопление!F11</f>
        <v>155.5289000000007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30.956999999999997</v>
      </c>
      <c r="F6" s="24">
        <v>0.4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607</v>
      </c>
      <c r="F7" s="23">
        <v>7.2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56</v>
      </c>
      <c r="E8" s="23">
        <v>976</v>
      </c>
      <c r="F8" s="23">
        <v>14.7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1583</v>
      </c>
      <c r="F9" s="23">
        <f>F7+F8</f>
        <v>21.9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30915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2020-12-27T14:53:07Z</cp:lastPrinted>
  <dcterms:created xsi:type="dcterms:W3CDTF">2015-09-15T11:53:49Z</dcterms:created>
  <dcterms:modified xsi:type="dcterms:W3CDTF">2021-01-18T16:36:10Z</dcterms:modified>
</cp:coreProperties>
</file>